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Лист1" sheetId="1" r:id="rId1"/>
  </sheets>
  <calcPr calcId="162913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1"/>
  <c r="T32" s="1"/>
  <c r="T17"/>
  <c r="T18"/>
  <c r="T19"/>
  <c r="T20"/>
  <c r="T21"/>
  <c r="T22"/>
  <c r="T23"/>
  <c r="T24"/>
  <c r="T25"/>
  <c r="T26"/>
  <c r="T27"/>
  <c r="T28"/>
  <c r="T29"/>
  <c r="T30"/>
  <c r="S17"/>
  <c r="S18"/>
  <c r="S19"/>
  <c r="S20"/>
  <c r="S21"/>
  <c r="S22"/>
  <c r="S23"/>
  <c r="S24"/>
  <c r="S25"/>
  <c r="S26"/>
  <c r="S27"/>
  <c r="S28"/>
  <c r="S29"/>
  <c r="S30"/>
</calcChain>
</file>

<file path=xl/sharedStrings.xml><?xml version="1.0" encoding="utf-8"?>
<sst xmlns="http://schemas.openxmlformats.org/spreadsheetml/2006/main" count="139" uniqueCount="101">
  <si>
    <t>ОБОСНОВАНИЕ НМЦ № 000000113</t>
  </si>
  <si>
    <t xml:space="preserve">Наименование Общества - Заказчика </t>
  </si>
  <si>
    <t>ООО СКС</t>
  </si>
  <si>
    <t>Код подгруппы</t>
  </si>
  <si>
    <t>ЕВ01, ЕГ01, ЕЕ98, ЕЖ01, ЕЯ</t>
  </si>
  <si>
    <t>Наименование подгруппы</t>
  </si>
  <si>
    <t>Оборудование приводное, Оборудование систем вентиляции, Комплектующие и запасные части к оборудованию отопительному, Домкраты, Оборудование механическое прочее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</si>
  <si>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</si>
  <si>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</si>
  <si>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</si>
  <si>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</si>
  <si>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</si>
  <si>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</si>
  <si>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</si>
  <si>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</si>
  <si>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</si>
  <si>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</si>
  <si>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</si>
  <si>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</si>
  <si>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</si>
  <si>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</si>
  <si>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</si>
  <si>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</si>
  <si>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</si>
  <si>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</si>
  <si>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</si>
  <si>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</si>
  <si>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</si>
  <si>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</si>
  <si>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</si>
  <si>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</si>
  <si>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</si>
  <si>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</si>
  <si>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</si>
  <si>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</si>
  <si>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</si>
  <si>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</si>
  <si>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</si>
  <si>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</si>
  <si>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</si>
  <si>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</si>
  <si>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13</t>
  </si>
  <si>
    <t>14</t>
  </si>
  <si>
    <t>15</t>
  </si>
  <si>
    <t>16</t>
  </si>
  <si>
    <t>ЕВ01000010</t>
  </si>
  <si>
    <t>Мотор-редуктор SK 32100-90 S/40 0,12...15кВт</t>
  </si>
  <si>
    <t>шт</t>
  </si>
  <si>
    <t>26.12.2022 0:00:00</t>
  </si>
  <si>
    <t>Комплексные поставки</t>
  </si>
  <si>
    <t>ЕВ01000048</t>
  </si>
  <si>
    <t>Электропривод SA 07.5-F10 0,75кВт 20...60Н.м</t>
  </si>
  <si>
    <t>ЕГ01000013</t>
  </si>
  <si>
    <t>Вентилятор центробежный ВЦ 4-70-6,3 0,55кВт</t>
  </si>
  <si>
    <t>ЕГ01000039</t>
  </si>
  <si>
    <t>Вентилятор осевой 2400об/мин 0,12кВт 220В 0,14А 50/60Гц 120х120х38мм</t>
  </si>
  <si>
    <t>ЕЕ98000006</t>
  </si>
  <si>
    <t>Электронагреватель трубчатый ТЭН 45 А 13/1,5 P 220 Ф2 R30 1,5кВт 220В ГОСТ 19108-81</t>
  </si>
  <si>
    <t>10.02.2021 0:00:00</t>
  </si>
  <si>
    <t>ЕЕ98000007</t>
  </si>
  <si>
    <t>Электронагреватель трубчатый ТЭН 45 А 13/2,0 P 220 Ф2 R30 2кВт 220В ГОСТ 19108-81</t>
  </si>
  <si>
    <t>ЕЕ98000009</t>
  </si>
  <si>
    <t>Электронагреватель трубчатый ТЭН 60 А 13/3,0 P 220 Ф2 R30 3кВт 220В ГОСТ 19108-81</t>
  </si>
  <si>
    <t>ЕЕ98000041</t>
  </si>
  <si>
    <t>Термостат MTK-CT1 для управления нагревателем</t>
  </si>
  <si>
    <t>ЕЕ98000048</t>
  </si>
  <si>
    <t>Комплект монтажный Tenrad.100B3 3/4" с кронштейнами для радиатора</t>
  </si>
  <si>
    <t>18.02.2022 0:00:00</t>
  </si>
  <si>
    <t>ЕЖ01000002</t>
  </si>
  <si>
    <t>Домкрат механический г/п 3т реечный ГОСТ 27334-87</t>
  </si>
  <si>
    <t>ЕЖ01000007</t>
  </si>
  <si>
    <t>Домкрат гидравлический г/п 3т подкатной ГОСТ Р 53822-2010</t>
  </si>
  <si>
    <t>21.07.2023 0:00:00</t>
  </si>
  <si>
    <t>ЕЖ01000013</t>
  </si>
  <si>
    <t>Домкрат надувной г/п 3т</t>
  </si>
  <si>
    <t>ЕЯ00000006</t>
  </si>
  <si>
    <t>Стол подъемный гидравлический передвижной</t>
  </si>
  <si>
    <t>ЕЯ00000040</t>
  </si>
  <si>
    <t>Грейфер ДГ2-0,5-С3-1к-0,1-У1 двухчелюстной одноканатный</t>
  </si>
  <si>
    <t>ЕЯ00000071</t>
  </si>
  <si>
    <t>Подъемник четырехстоечный ПС-16 э/м г/п 16т ОЛ</t>
  </si>
  <si>
    <t>ЕЯ00000072</t>
  </si>
  <si>
    <t>Подъемник двухстоечный П-97МК-1 э/м г/п 3,2т ОЛ</t>
  </si>
  <si>
    <t>Расчетная НМЦ</t>
  </si>
  <si>
    <t>НМЦ установлена Заказчиком</t>
  </si>
  <si>
    <t>Приложения:</t>
  </si>
  <si>
    <t>Коммерческое предложение (снд) 000000640 от 24.01.2024 9:32:15</t>
  </si>
  <si>
    <t>Коммерческое предложение (снд) 000000641 от 24.01.2024 9:32:28</t>
  </si>
  <si>
    <t>Коммерческое предложение (снд) 000000642 от 24.01.2024 9:34:01</t>
  </si>
  <si>
    <t>Исполнитель:</t>
  </si>
  <si>
    <t>24.01.2024 10:07:47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</si>
  <si>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</si>
  <si>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</si>
  <si>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</si>
  <si>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</si>
  <si>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</si>
  <si>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</si>
  <si>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Инженер</t>
  </si>
  <si>
    <t>Захаров Д.В.</t>
  </si>
  <si>
    <t>Начальник УМТС</t>
  </si>
  <si>
    <t>Аблякимов Р.Э.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</si>
</sst>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"/>
    <numFmt numFmtId="166" formatCode="0.0"/>
  </numFmts>
  <fonts count="3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1" xfId="1" applyNumberFormat="1" applyFont="1" applyBorder="1" applyAlignment="1">
      <alignment wrapText="1"/>
    </xf>
    <xf numFmtId="0" fontId="1" fillId="0" borderId="1" xfId="1" applyNumberFormat="1" applyFont="1" applyBorder="1" applyAlignment="1">
      <alignment horizontal="center"/>
    </xf>
    <xf numFmtId="0" fontId="1" fillId="0" borderId="1" xfId="1" applyNumberFormat="1" applyFont="1" applyBorder="1" applyAlignment="1">
      <alignment horizontal="center" wrapText="1"/>
    </xf>
    <xf numFmtId="0" fontId="1" fillId="0" borderId="2" xfId="1" applyNumberFormat="1" applyFont="1" applyBorder="1" applyAlignment="1">
      <alignment horizontal="center" wrapText="1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Font="1" applyBorder="1"/>
    <xf numFmtId="4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/>
    </xf>
    <xf numFmtId="0" fontId="1" fillId="0" borderId="6" xfId="1" applyNumberFormat="1" applyFont="1" applyBorder="1" applyAlignment="1">
      <alignment horizontal="center" wrapText="1"/>
    </xf>
    <xf numFmtId="165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3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/>
    </xf>
    <xf numFmtId="166" fontId="1" fillId="0" borderId="1" xfId="1" applyNumberFormat="1" applyFont="1" applyBorder="1" applyAlignment="1">
      <alignment horizontal="right" wrapText="1"/>
    </xf>
    <xf numFmtId="165" fontId="1" fillId="0" borderId="1" xfId="1" applyNumberFormat="1" applyFont="1" applyBorder="1" applyAlignment="1">
      <alignment horizontal="right"/>
    </xf>
    <xf numFmtId="0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wrapText="1"/>
    </xf>
    <xf numFmtId="0" fontId="1" fillId="0" borderId="0" xfId="1"/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Font="1" applyAlignment="1">
      <alignment horizontal="center"/>
    </xf>
    <xf numFmtId="0" fontId="1" fillId="0" borderId="0" xfId="1" applyNumberFormat="1" applyAlignment="1">
      <alignment horizontal="center"/>
    </xf>
    <xf numFmtId="0" fontId="1" fillId="0" borderId="1" xfId="1" applyNumberFormat="1" applyFont="1" applyBorder="1" applyAlignment="1">
      <alignment horizontal="right" wrapText="1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Alignment="1">
      <alignment horizontal="center" vertical="center" wrapText="1"/>
    </xf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6" xfId="1" applyNumberFormat="1" applyFont="1" applyBorder="1" applyAlignment="1">
      <alignment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0" fontId="1" fillId="0" borderId="2" xfId="1" applyFont="1" applyBorder="1"/>
    <xf numFmtId="0" fontId="1" fillId="0" borderId="3" xfId="1" applyFont="1" applyBorder="1"/>
    <xf numFmtId="0" fontId="1" fillId="0" borderId="6" xfId="1" applyFont="1" applyBorder="1"/>
    <xf numFmtId="0" fontId="1" fillId="0" borderId="1" xfId="1" applyFont="1" applyBorder="1"/>
    <xf numFmtId="0" fontId="2" fillId="0" borderId="0" xfId="1" applyNumberFormat="1" applyFont="1" applyAlignment="1">
      <alignment horizontal="center" wrapText="1"/>
    </xf>
    <xf numFmtId="0" fontId="1" fillId="0" borderId="1" xfId="1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U53"/>
  <sheetViews>
    <sheetView tabSelected="1" workbookViewId="0">
      <selection activeCell="N28" sqref="N28"/>
    </sheetView>
  </sheetViews>
  <sheetFormatPr defaultRowHeight="15"/>
  <cols>
    <col min="3" max="3" width="42.42578125" customWidth="1"/>
    <col min="12" max="12" width="11.140625" customWidth="1"/>
    <col min="14" max="14" width="11.42578125" customWidth="1"/>
    <col min="19" max="19" width="12.85546875" customWidth="1"/>
    <col min="20" max="20" width="13.42578125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.75">
      <c r="A3" s="1"/>
      <c r="B3" s="1"/>
      <c r="C3" s="40" t="s">
        <v>0</v>
      </c>
      <c r="D3" s="40"/>
      <c r="E3" s="40"/>
      <c r="F3" s="40"/>
      <c r="G3" s="40"/>
      <c r="H3" s="40"/>
      <c r="I3" s="4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39" t="s">
        <v>1</v>
      </c>
      <c r="B6" s="39"/>
      <c r="C6" s="39"/>
      <c r="D6" s="41" t="s">
        <v>2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1"/>
      <c r="S6" s="1"/>
      <c r="T6" s="1"/>
      <c r="U6" s="1"/>
    </row>
    <row r="7" spans="1:21">
      <c r="A7" s="39" t="s">
        <v>3</v>
      </c>
      <c r="B7" s="39"/>
      <c r="C7" s="39"/>
      <c r="D7" s="39" t="s">
        <v>4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1"/>
      <c r="S7" s="1"/>
      <c r="T7" s="1"/>
      <c r="U7" s="1"/>
    </row>
    <row r="8" spans="1:21">
      <c r="A8" s="39" t="s">
        <v>5</v>
      </c>
      <c r="B8" s="39"/>
      <c r="C8" s="39"/>
      <c r="D8" s="39" t="s">
        <v>6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1"/>
      <c r="S8" s="1"/>
      <c r="T8" s="1"/>
      <c r="U8" s="1"/>
    </row>
    <row r="9" spans="1:2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36" t="s">
        <v>7</v>
      </c>
      <c r="B11" s="36" t="s">
        <v>8</v>
      </c>
      <c r="C11" s="28" t="s">
        <v>9</v>
      </c>
      <c r="D11" s="36" t="s">
        <v>10</v>
      </c>
      <c r="E11" s="28" t="s">
        <v>11</v>
      </c>
      <c r="F11" s="35" t="s">
        <v>12</v>
      </c>
      <c r="G11" s="35"/>
      <c r="H11" s="35"/>
      <c r="I11" s="35"/>
      <c r="J11" s="28" t="s">
        <v>13</v>
      </c>
      <c r="K11" s="31" t="s">
        <v>14</v>
      </c>
      <c r="L11" s="31" t="s">
        <v>15</v>
      </c>
      <c r="M11" s="31"/>
      <c r="N11" s="31"/>
      <c r="O11" s="31"/>
      <c r="P11" s="31"/>
      <c r="Q11" s="31"/>
      <c r="R11" s="31" t="s">
        <v>16</v>
      </c>
      <c r="S11" s="28" t="s">
        <v>17</v>
      </c>
      <c r="T11" s="28" t="s">
        <v>18</v>
      </c>
      <c r="U11" s="28" t="s">
        <v>19</v>
      </c>
    </row>
    <row r="12" spans="1:21">
      <c r="A12" s="37"/>
      <c r="B12" s="37"/>
      <c r="C12" s="29"/>
      <c r="D12" s="37"/>
      <c r="E12" s="29"/>
      <c r="F12" s="28" t="s">
        <v>20</v>
      </c>
      <c r="G12" s="28" t="s">
        <v>21</v>
      </c>
      <c r="H12" s="28" t="s">
        <v>22</v>
      </c>
      <c r="I12" s="28" t="s">
        <v>23</v>
      </c>
      <c r="J12" s="29"/>
      <c r="K12" s="32"/>
      <c r="L12" s="34"/>
      <c r="M12" s="19"/>
      <c r="N12" s="19"/>
      <c r="O12" s="19"/>
      <c r="P12" s="19"/>
      <c r="Q12" s="19"/>
      <c r="R12" s="32"/>
      <c r="S12" s="29"/>
      <c r="T12" s="29"/>
      <c r="U12" s="29"/>
    </row>
    <row r="13" spans="1:21" ht="23.25">
      <c r="A13" s="38"/>
      <c r="B13" s="38"/>
      <c r="C13" s="30"/>
      <c r="D13" s="38"/>
      <c r="E13" s="30"/>
      <c r="F13" s="30"/>
      <c r="G13" s="30"/>
      <c r="H13" s="30"/>
      <c r="I13" s="30"/>
      <c r="J13" s="30"/>
      <c r="K13" s="33"/>
      <c r="L13" s="2" t="s">
        <v>24</v>
      </c>
      <c r="M13" s="2"/>
      <c r="N13" s="2" t="s">
        <v>25</v>
      </c>
      <c r="O13" s="2"/>
      <c r="P13" s="2" t="s">
        <v>26</v>
      </c>
      <c r="Q13" s="2"/>
      <c r="R13" s="33"/>
      <c r="S13" s="30"/>
      <c r="T13" s="30"/>
      <c r="U13" s="30"/>
    </row>
    <row r="14" spans="1:21">
      <c r="A14" s="3" t="s">
        <v>27</v>
      </c>
      <c r="B14" s="3" t="s">
        <v>28</v>
      </c>
      <c r="C14" s="3" t="s">
        <v>29</v>
      </c>
      <c r="D14" s="3" t="s">
        <v>30</v>
      </c>
      <c r="E14" s="3" t="s">
        <v>31</v>
      </c>
      <c r="F14" s="3" t="s">
        <v>32</v>
      </c>
      <c r="G14" s="3" t="s">
        <v>33</v>
      </c>
      <c r="H14" s="3" t="s">
        <v>34</v>
      </c>
      <c r="I14" s="3" t="s">
        <v>35</v>
      </c>
      <c r="J14" s="3" t="s">
        <v>36</v>
      </c>
      <c r="K14" s="3" t="s">
        <v>37</v>
      </c>
      <c r="L14" s="4" t="s">
        <v>38</v>
      </c>
      <c r="M14" s="5"/>
      <c r="N14" s="4" t="s">
        <v>39</v>
      </c>
      <c r="O14" s="4"/>
      <c r="P14" s="4" t="s">
        <v>40</v>
      </c>
      <c r="Q14" s="4"/>
      <c r="R14" s="3" t="s">
        <v>41</v>
      </c>
      <c r="S14" s="3" t="s">
        <v>42</v>
      </c>
      <c r="T14" s="3" t="s">
        <v>43</v>
      </c>
      <c r="U14" s="3" t="s">
        <v>44</v>
      </c>
    </row>
    <row r="15" spans="1:21" ht="34.5">
      <c r="A15" s="6">
        <v>1</v>
      </c>
      <c r="B15" s="2" t="s">
        <v>45</v>
      </c>
      <c r="C15" s="7" t="s">
        <v>46</v>
      </c>
      <c r="D15" s="2" t="s">
        <v>47</v>
      </c>
      <c r="E15" s="6">
        <v>3</v>
      </c>
      <c r="F15" s="8">
        <v>336809.45</v>
      </c>
      <c r="G15" s="2"/>
      <c r="H15" s="7" t="s">
        <v>48</v>
      </c>
      <c r="I15" s="2"/>
      <c r="J15" s="9">
        <v>1.0716000000000001</v>
      </c>
      <c r="K15" s="10">
        <v>350068.52</v>
      </c>
      <c r="L15" s="8">
        <v>1066974.17</v>
      </c>
      <c r="M15" s="11"/>
      <c r="N15" s="12">
        <v>1018475.5</v>
      </c>
      <c r="O15" s="2" t="s">
        <v>49</v>
      </c>
      <c r="P15" s="12">
        <v>969976.7</v>
      </c>
      <c r="Q15" s="2"/>
      <c r="R15" s="6">
        <v>4</v>
      </c>
      <c r="S15" s="8">
        <v>1018475.46</v>
      </c>
      <c r="T15" s="8">
        <v>3055426.38</v>
      </c>
      <c r="U15" s="13">
        <v>39.53</v>
      </c>
    </row>
    <row r="16" spans="1:21" ht="34.5">
      <c r="A16" s="6">
        <v>2</v>
      </c>
      <c r="B16" s="2" t="s">
        <v>50</v>
      </c>
      <c r="C16" s="7" t="s">
        <v>51</v>
      </c>
      <c r="D16" s="2" t="s">
        <v>47</v>
      </c>
      <c r="E16" s="6">
        <v>1</v>
      </c>
      <c r="F16" s="8">
        <v>89462.09</v>
      </c>
      <c r="G16" s="2"/>
      <c r="H16" s="7"/>
      <c r="I16" s="2"/>
      <c r="J16" s="9">
        <v>1.0716000000000001</v>
      </c>
      <c r="K16" s="10">
        <v>91546.559999999998</v>
      </c>
      <c r="L16" s="14">
        <v>392040</v>
      </c>
      <c r="M16" s="11"/>
      <c r="N16" s="14">
        <v>374220</v>
      </c>
      <c r="O16" s="2" t="s">
        <v>49</v>
      </c>
      <c r="P16" s="14">
        <v>356400</v>
      </c>
      <c r="Q16" s="2"/>
      <c r="R16" s="6">
        <v>4</v>
      </c>
      <c r="S16" s="14">
        <v>374220</v>
      </c>
      <c r="T16" s="14">
        <v>374220</v>
      </c>
      <c r="U16" s="13">
        <v>46.81</v>
      </c>
    </row>
    <row r="17" spans="1:21" ht="34.5">
      <c r="A17" s="6">
        <v>3</v>
      </c>
      <c r="B17" s="2" t="s">
        <v>52</v>
      </c>
      <c r="C17" s="7" t="s">
        <v>53</v>
      </c>
      <c r="D17" s="2" t="s">
        <v>47</v>
      </c>
      <c r="E17" s="6">
        <v>1</v>
      </c>
      <c r="F17" s="8">
        <v>15633.33</v>
      </c>
      <c r="G17" s="2"/>
      <c r="H17" s="7"/>
      <c r="I17" s="2"/>
      <c r="J17" s="9">
        <v>1.0716000000000001</v>
      </c>
      <c r="K17" s="10">
        <v>15997.59</v>
      </c>
      <c r="L17" s="8">
        <v>34319.17</v>
      </c>
      <c r="M17" s="11"/>
      <c r="N17" s="8">
        <v>32759.25</v>
      </c>
      <c r="O17" s="2" t="s">
        <v>49</v>
      </c>
      <c r="P17" s="12">
        <v>31199.3</v>
      </c>
      <c r="Q17" s="2"/>
      <c r="R17" s="6">
        <v>3</v>
      </c>
      <c r="S17" s="8">
        <f t="shared" ref="S17:S30" si="0">(P17+N17+L17)/3</f>
        <v>32759.24</v>
      </c>
      <c r="T17" s="8">
        <f t="shared" ref="T17:T30" si="1">S17*E17</f>
        <v>32759.24</v>
      </c>
      <c r="U17" s="13">
        <v>4.76</v>
      </c>
    </row>
    <row r="18" spans="1:21" ht="34.5">
      <c r="A18" s="6">
        <v>4</v>
      </c>
      <c r="B18" s="2" t="s">
        <v>54</v>
      </c>
      <c r="C18" s="7" t="s">
        <v>55</v>
      </c>
      <c r="D18" s="2" t="s">
        <v>47</v>
      </c>
      <c r="E18" s="6">
        <v>1</v>
      </c>
      <c r="F18" s="14">
        <v>1025</v>
      </c>
      <c r="G18" s="2"/>
      <c r="H18" s="7"/>
      <c r="I18" s="2"/>
      <c r="J18" s="9">
        <v>1.0716000000000001</v>
      </c>
      <c r="K18" s="10">
        <v>1061.08</v>
      </c>
      <c r="L18" s="8">
        <v>87515.83</v>
      </c>
      <c r="M18" s="11"/>
      <c r="N18" s="14">
        <v>83538</v>
      </c>
      <c r="O18" s="2" t="s">
        <v>49</v>
      </c>
      <c r="P18" s="14">
        <v>79560</v>
      </c>
      <c r="Q18" s="2"/>
      <c r="R18" s="6">
        <v>3</v>
      </c>
      <c r="S18" s="8">
        <f t="shared" si="0"/>
        <v>83537.943333333344</v>
      </c>
      <c r="T18" s="8">
        <f t="shared" si="1"/>
        <v>83537.943333333344</v>
      </c>
      <c r="U18" s="13">
        <v>4.76</v>
      </c>
    </row>
    <row r="19" spans="1:21" ht="34.5">
      <c r="A19" s="6">
        <v>5</v>
      </c>
      <c r="B19" s="2" t="s">
        <v>56</v>
      </c>
      <c r="C19" s="7" t="s">
        <v>57</v>
      </c>
      <c r="D19" s="2" t="s">
        <v>47</v>
      </c>
      <c r="E19" s="6">
        <v>21</v>
      </c>
      <c r="F19" s="6">
        <v>875</v>
      </c>
      <c r="G19" s="2"/>
      <c r="H19" s="7" t="s">
        <v>58</v>
      </c>
      <c r="I19" s="2"/>
      <c r="J19" s="9">
        <v>1.0716000000000001</v>
      </c>
      <c r="K19" s="15">
        <v>917.11</v>
      </c>
      <c r="L19" s="13">
        <v>673.33</v>
      </c>
      <c r="M19" s="11"/>
      <c r="N19" s="13">
        <v>642.58000000000004</v>
      </c>
      <c r="O19" s="2" t="s">
        <v>49</v>
      </c>
      <c r="P19" s="6">
        <v>612</v>
      </c>
      <c r="Q19" s="2"/>
      <c r="R19" s="6">
        <v>3</v>
      </c>
      <c r="S19" s="8">
        <f t="shared" si="0"/>
        <v>642.63666666666666</v>
      </c>
      <c r="T19" s="8">
        <f t="shared" si="1"/>
        <v>13495.369999999999</v>
      </c>
      <c r="U19" s="13">
        <v>4.7699999999999996</v>
      </c>
    </row>
    <row r="20" spans="1:21" ht="34.5">
      <c r="A20" s="6">
        <v>6</v>
      </c>
      <c r="B20" s="2" t="s">
        <v>59</v>
      </c>
      <c r="C20" s="7" t="s">
        <v>60</v>
      </c>
      <c r="D20" s="2" t="s">
        <v>47</v>
      </c>
      <c r="E20" s="6">
        <v>20</v>
      </c>
      <c r="F20" s="6">
        <v>350</v>
      </c>
      <c r="G20" s="2"/>
      <c r="H20" s="7"/>
      <c r="I20" s="2"/>
      <c r="J20" s="9">
        <v>1.0716000000000001</v>
      </c>
      <c r="K20" s="15">
        <v>367.57</v>
      </c>
      <c r="L20" s="13">
        <v>715.83</v>
      </c>
      <c r="M20" s="11"/>
      <c r="N20" s="13">
        <v>682.92</v>
      </c>
      <c r="O20" s="2" t="s">
        <v>49</v>
      </c>
      <c r="P20" s="16">
        <v>650.4</v>
      </c>
      <c r="Q20" s="2"/>
      <c r="R20" s="6">
        <v>3</v>
      </c>
      <c r="S20" s="8">
        <f t="shared" si="0"/>
        <v>683.05000000000007</v>
      </c>
      <c r="T20" s="8">
        <f t="shared" si="1"/>
        <v>13661.000000000002</v>
      </c>
      <c r="U20" s="13">
        <v>4.79</v>
      </c>
    </row>
    <row r="21" spans="1:21" ht="34.5">
      <c r="A21" s="6">
        <v>7</v>
      </c>
      <c r="B21" s="2" t="s">
        <v>61</v>
      </c>
      <c r="C21" s="7" t="s">
        <v>62</v>
      </c>
      <c r="D21" s="2" t="s">
        <v>47</v>
      </c>
      <c r="E21" s="6">
        <v>20</v>
      </c>
      <c r="F21" s="6">
        <v>400</v>
      </c>
      <c r="G21" s="2"/>
      <c r="H21" s="7"/>
      <c r="I21" s="2"/>
      <c r="J21" s="9">
        <v>1.0716000000000001</v>
      </c>
      <c r="K21" s="15">
        <v>418.42</v>
      </c>
      <c r="L21" s="6">
        <v>805</v>
      </c>
      <c r="M21" s="11"/>
      <c r="N21" s="13">
        <v>768.58</v>
      </c>
      <c r="O21" s="2" t="s">
        <v>49</v>
      </c>
      <c r="P21" s="6">
        <v>732</v>
      </c>
      <c r="Q21" s="2"/>
      <c r="R21" s="6">
        <v>3</v>
      </c>
      <c r="S21" s="8">
        <f t="shared" si="0"/>
        <v>768.52666666666664</v>
      </c>
      <c r="T21" s="8">
        <f t="shared" si="1"/>
        <v>15370.533333333333</v>
      </c>
      <c r="U21" s="13">
        <v>4.75</v>
      </c>
    </row>
    <row r="22" spans="1:21" ht="34.5">
      <c r="A22" s="6">
        <v>8</v>
      </c>
      <c r="B22" s="2" t="s">
        <v>63</v>
      </c>
      <c r="C22" s="7" t="s">
        <v>64</v>
      </c>
      <c r="D22" s="2" t="s">
        <v>47</v>
      </c>
      <c r="E22" s="6">
        <v>12</v>
      </c>
      <c r="F22" s="6">
        <v>663</v>
      </c>
      <c r="G22" s="2"/>
      <c r="H22" s="7"/>
      <c r="I22" s="2"/>
      <c r="J22" s="9">
        <v>1.0716000000000001</v>
      </c>
      <c r="K22" s="15">
        <v>696.29</v>
      </c>
      <c r="L22" s="8">
        <v>1050.83</v>
      </c>
      <c r="M22" s="11"/>
      <c r="N22" s="14">
        <v>1003</v>
      </c>
      <c r="O22" s="2" t="s">
        <v>49</v>
      </c>
      <c r="P22" s="16">
        <v>955.2</v>
      </c>
      <c r="Q22" s="2"/>
      <c r="R22" s="6">
        <v>3</v>
      </c>
      <c r="S22" s="8">
        <f t="shared" si="0"/>
        <v>1003.0099999999999</v>
      </c>
      <c r="T22" s="8">
        <f t="shared" si="1"/>
        <v>12036.119999999999</v>
      </c>
      <c r="U22" s="13">
        <v>4.7699999999999996</v>
      </c>
    </row>
    <row r="23" spans="1:21" ht="34.5">
      <c r="A23" s="6">
        <v>9</v>
      </c>
      <c r="B23" s="2" t="s">
        <v>65</v>
      </c>
      <c r="C23" s="7" t="s">
        <v>66</v>
      </c>
      <c r="D23" s="2" t="s">
        <v>47</v>
      </c>
      <c r="E23" s="6">
        <v>50</v>
      </c>
      <c r="F23" s="13">
        <v>192.62</v>
      </c>
      <c r="G23" s="2"/>
      <c r="H23" s="7" t="s">
        <v>67</v>
      </c>
      <c r="I23" s="2"/>
      <c r="J23" s="9">
        <v>1.0716000000000001</v>
      </c>
      <c r="K23" s="15">
        <v>194.95</v>
      </c>
      <c r="L23" s="16">
        <v>952.5</v>
      </c>
      <c r="M23" s="11"/>
      <c r="N23" s="6">
        <v>909</v>
      </c>
      <c r="O23" s="2" t="s">
        <v>49</v>
      </c>
      <c r="P23" s="16">
        <v>865.7</v>
      </c>
      <c r="Q23" s="2"/>
      <c r="R23" s="6">
        <v>3</v>
      </c>
      <c r="S23" s="8">
        <f t="shared" si="0"/>
        <v>909.06666666666661</v>
      </c>
      <c r="T23" s="8">
        <f t="shared" si="1"/>
        <v>45453.333333333328</v>
      </c>
      <c r="U23" s="13">
        <v>4.7699999999999996</v>
      </c>
    </row>
    <row r="24" spans="1:21" ht="34.5">
      <c r="A24" s="6">
        <v>10</v>
      </c>
      <c r="B24" s="2" t="s">
        <v>68</v>
      </c>
      <c r="C24" s="7" t="s">
        <v>69</v>
      </c>
      <c r="D24" s="2" t="s">
        <v>47</v>
      </c>
      <c r="E24" s="6">
        <v>1</v>
      </c>
      <c r="F24" s="14">
        <v>13275</v>
      </c>
      <c r="G24" s="2"/>
      <c r="H24" s="7"/>
      <c r="I24" s="2"/>
      <c r="J24" s="9">
        <v>1.0716000000000001</v>
      </c>
      <c r="K24" s="10">
        <v>13821.93</v>
      </c>
      <c r="L24" s="8">
        <v>7918.33</v>
      </c>
      <c r="M24" s="11"/>
      <c r="N24" s="8">
        <v>7558.75</v>
      </c>
      <c r="O24" s="2" t="s">
        <v>49</v>
      </c>
      <c r="P24" s="12">
        <v>7198.8</v>
      </c>
      <c r="Q24" s="2"/>
      <c r="R24" s="6">
        <v>3</v>
      </c>
      <c r="S24" s="8">
        <f t="shared" si="0"/>
        <v>7558.6266666666661</v>
      </c>
      <c r="T24" s="8">
        <f t="shared" si="1"/>
        <v>7558.6266666666661</v>
      </c>
      <c r="U24" s="13">
        <v>4.76</v>
      </c>
    </row>
    <row r="25" spans="1:21" ht="34.5">
      <c r="A25" s="6">
        <v>11</v>
      </c>
      <c r="B25" s="2" t="s">
        <v>70</v>
      </c>
      <c r="C25" s="7" t="s">
        <v>71</v>
      </c>
      <c r="D25" s="2" t="s">
        <v>47</v>
      </c>
      <c r="E25" s="6">
        <v>3</v>
      </c>
      <c r="F25" s="14">
        <v>4116</v>
      </c>
      <c r="G25" s="2"/>
      <c r="H25" s="7" t="s">
        <v>72</v>
      </c>
      <c r="I25" s="2"/>
      <c r="J25" s="9">
        <v>1.0716000000000001</v>
      </c>
      <c r="K25" s="10">
        <v>4203.8100000000004</v>
      </c>
      <c r="L25" s="8">
        <v>9759.17</v>
      </c>
      <c r="M25" s="11"/>
      <c r="N25" s="8">
        <v>9315.17</v>
      </c>
      <c r="O25" s="2" t="s">
        <v>49</v>
      </c>
      <c r="P25" s="12">
        <v>8871.6</v>
      </c>
      <c r="Q25" s="2"/>
      <c r="R25" s="6">
        <v>3</v>
      </c>
      <c r="S25" s="8">
        <f t="shared" si="0"/>
        <v>9315.3133333333335</v>
      </c>
      <c r="T25" s="8">
        <f t="shared" si="1"/>
        <v>27945.940000000002</v>
      </c>
      <c r="U25" s="13">
        <v>4.76</v>
      </c>
    </row>
    <row r="26" spans="1:21" ht="34.5">
      <c r="A26" s="6">
        <v>12</v>
      </c>
      <c r="B26" s="2" t="s">
        <v>73</v>
      </c>
      <c r="C26" s="7" t="s">
        <v>74</v>
      </c>
      <c r="D26" s="2" t="s">
        <v>47</v>
      </c>
      <c r="E26" s="6">
        <v>2</v>
      </c>
      <c r="F26" s="8">
        <v>4999.17</v>
      </c>
      <c r="G26" s="2"/>
      <c r="H26" s="7"/>
      <c r="I26" s="2"/>
      <c r="J26" s="9">
        <v>1.0716000000000001</v>
      </c>
      <c r="K26" s="10">
        <v>5028.17</v>
      </c>
      <c r="L26" s="8">
        <v>7918.33</v>
      </c>
      <c r="M26" s="11"/>
      <c r="N26" s="8">
        <v>7558.75</v>
      </c>
      <c r="O26" s="2" t="s">
        <v>49</v>
      </c>
      <c r="P26" s="12">
        <v>7198.8</v>
      </c>
      <c r="Q26" s="2"/>
      <c r="R26" s="6">
        <v>3</v>
      </c>
      <c r="S26" s="8">
        <f t="shared" si="0"/>
        <v>7558.6266666666661</v>
      </c>
      <c r="T26" s="8">
        <f t="shared" si="1"/>
        <v>15117.253333333332</v>
      </c>
      <c r="U26" s="13">
        <v>4.76</v>
      </c>
    </row>
    <row r="27" spans="1:21" ht="34.5">
      <c r="A27" s="6">
        <v>13</v>
      </c>
      <c r="B27" s="2" t="s">
        <v>75</v>
      </c>
      <c r="C27" s="7" t="s">
        <v>76</v>
      </c>
      <c r="D27" s="2" t="s">
        <v>47</v>
      </c>
      <c r="E27" s="6">
        <v>1</v>
      </c>
      <c r="F27" s="14">
        <v>63197</v>
      </c>
      <c r="G27" s="2"/>
      <c r="H27" s="7"/>
      <c r="I27" s="2"/>
      <c r="J27" s="9">
        <v>1.0716000000000001</v>
      </c>
      <c r="K27" s="10">
        <v>63930.09</v>
      </c>
      <c r="L27" s="8">
        <v>96258.33</v>
      </c>
      <c r="M27" s="11"/>
      <c r="N27" s="14">
        <v>91883</v>
      </c>
      <c r="O27" s="2" t="s">
        <v>49</v>
      </c>
      <c r="P27" s="12">
        <v>87507.6</v>
      </c>
      <c r="Q27" s="2"/>
      <c r="R27" s="6">
        <v>3</v>
      </c>
      <c r="S27" s="8">
        <f t="shared" si="0"/>
        <v>91882.976666666669</v>
      </c>
      <c r="T27" s="8">
        <f t="shared" si="1"/>
        <v>91882.976666666669</v>
      </c>
      <c r="U27" s="13">
        <v>4.76</v>
      </c>
    </row>
    <row r="28" spans="1:21" ht="34.5">
      <c r="A28" s="6">
        <v>14</v>
      </c>
      <c r="B28" s="2" t="s">
        <v>77</v>
      </c>
      <c r="C28" s="7" t="s">
        <v>78</v>
      </c>
      <c r="D28" s="2" t="s">
        <v>47</v>
      </c>
      <c r="E28" s="6">
        <v>1</v>
      </c>
      <c r="F28" s="12">
        <v>90286.1</v>
      </c>
      <c r="G28" s="2"/>
      <c r="H28" s="7"/>
      <c r="I28" s="2"/>
      <c r="J28" s="9">
        <v>1.0716000000000001</v>
      </c>
      <c r="K28" s="10">
        <v>95089.32</v>
      </c>
      <c r="L28" s="8">
        <v>1705210.83</v>
      </c>
      <c r="M28" s="11"/>
      <c r="N28" s="8">
        <v>1627701.08</v>
      </c>
      <c r="O28" s="2" t="s">
        <v>49</v>
      </c>
      <c r="P28" s="12">
        <v>1550191.5</v>
      </c>
      <c r="Q28" s="2"/>
      <c r="R28" s="6">
        <v>3</v>
      </c>
      <c r="S28" s="8">
        <f t="shared" si="0"/>
        <v>1627701.1366666667</v>
      </c>
      <c r="T28" s="8">
        <f t="shared" si="1"/>
        <v>1627701.1366666667</v>
      </c>
      <c r="U28" s="13">
        <v>4.76</v>
      </c>
    </row>
    <row r="29" spans="1:21" ht="34.5">
      <c r="A29" s="6">
        <v>15</v>
      </c>
      <c r="B29" s="2" t="s">
        <v>79</v>
      </c>
      <c r="C29" s="7" t="s">
        <v>80</v>
      </c>
      <c r="D29" s="2" t="s">
        <v>47</v>
      </c>
      <c r="E29" s="6">
        <v>1</v>
      </c>
      <c r="F29" s="14">
        <v>791000</v>
      </c>
      <c r="G29" s="2"/>
      <c r="H29" s="7"/>
      <c r="I29" s="2"/>
      <c r="J29" s="9">
        <v>1.0716000000000001</v>
      </c>
      <c r="K29" s="17">
        <v>809430.3</v>
      </c>
      <c r="L29" s="8">
        <v>1336891.67</v>
      </c>
      <c r="M29" s="11"/>
      <c r="N29" s="12">
        <v>1526123.5</v>
      </c>
      <c r="O29" s="2" t="s">
        <v>49</v>
      </c>
      <c r="P29" s="12">
        <v>1215355.7</v>
      </c>
      <c r="Q29" s="2"/>
      <c r="R29" s="6">
        <v>3</v>
      </c>
      <c r="S29" s="8">
        <f t="shared" si="0"/>
        <v>1359456.9566666668</v>
      </c>
      <c r="T29" s="8">
        <f t="shared" si="1"/>
        <v>1359456.9566666668</v>
      </c>
      <c r="U29" s="13">
        <v>11.52</v>
      </c>
    </row>
    <row r="30" spans="1:21" ht="34.5">
      <c r="A30" s="6">
        <v>16</v>
      </c>
      <c r="B30" s="2" t="s">
        <v>81</v>
      </c>
      <c r="C30" s="7" t="s">
        <v>82</v>
      </c>
      <c r="D30" s="2" t="s">
        <v>47</v>
      </c>
      <c r="E30" s="6">
        <v>1</v>
      </c>
      <c r="F30" s="8">
        <v>163748.75</v>
      </c>
      <c r="G30" s="2"/>
      <c r="H30" s="7"/>
      <c r="I30" s="2"/>
      <c r="J30" s="9">
        <v>1.0716000000000001</v>
      </c>
      <c r="K30" s="10">
        <v>164698.49</v>
      </c>
      <c r="L30" s="8">
        <v>317048.33</v>
      </c>
      <c r="M30" s="11"/>
      <c r="N30" s="8">
        <v>302636.75</v>
      </c>
      <c r="O30" s="2" t="s">
        <v>49</v>
      </c>
      <c r="P30" s="12">
        <v>288225.5</v>
      </c>
      <c r="Q30" s="2"/>
      <c r="R30" s="6">
        <v>3</v>
      </c>
      <c r="S30" s="8">
        <f t="shared" si="0"/>
        <v>302636.86000000004</v>
      </c>
      <c r="T30" s="8">
        <f t="shared" si="1"/>
        <v>302636.86000000004</v>
      </c>
      <c r="U30" s="13">
        <v>4.76</v>
      </c>
    </row>
    <row r="31" spans="1:21">
      <c r="A31" s="7"/>
      <c r="B31" s="7"/>
      <c r="C31" s="25" t="s">
        <v>83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8">
        <f>SUM(T15:T30)</f>
        <v>7078259.6700000009</v>
      </c>
      <c r="U31" s="7"/>
    </row>
    <row r="32" spans="1:21">
      <c r="A32" s="7"/>
      <c r="B32" s="7"/>
      <c r="C32" s="25" t="s">
        <v>84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8">
        <f>T31</f>
        <v>7078259.6700000009</v>
      </c>
      <c r="U32" s="7"/>
    </row>
    <row r="33" spans="1:2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21" t="s">
        <v>85</v>
      </c>
      <c r="B36" s="2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26" t="s">
        <v>27</v>
      </c>
      <c r="B37" s="26"/>
      <c r="C37" s="26"/>
      <c r="D37" s="26"/>
      <c r="E37" s="26" t="s">
        <v>28</v>
      </c>
      <c r="F37" s="26"/>
      <c r="G37" s="26"/>
      <c r="H37" s="26"/>
      <c r="I37" s="26" t="s">
        <v>29</v>
      </c>
      <c r="J37" s="26"/>
      <c r="K37" s="26"/>
      <c r="L37" s="26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27" t="s">
        <v>86</v>
      </c>
      <c r="B38" s="27"/>
      <c r="C38" s="27"/>
      <c r="D38" s="27"/>
      <c r="E38" s="27" t="s">
        <v>87</v>
      </c>
      <c r="F38" s="27"/>
      <c r="G38" s="27"/>
      <c r="H38" s="27"/>
      <c r="I38" s="27" t="s">
        <v>88</v>
      </c>
      <c r="J38" s="27"/>
      <c r="K38" s="27"/>
      <c r="L38" s="27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21" t="s">
        <v>89</v>
      </c>
      <c r="B40" s="2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9" t="s">
        <v>90</v>
      </c>
      <c r="B42" s="19"/>
      <c r="C42" s="1"/>
      <c r="D42" s="19" t="s">
        <v>97</v>
      </c>
      <c r="E42" s="19"/>
      <c r="F42" s="19"/>
      <c r="G42" s="19"/>
      <c r="H42" s="19"/>
      <c r="I42" s="1"/>
      <c r="J42" s="22"/>
      <c r="K42" s="22"/>
      <c r="L42" s="1"/>
      <c r="M42" s="18"/>
      <c r="N42" s="19" t="s">
        <v>98</v>
      </c>
      <c r="O42" s="19"/>
      <c r="P42" s="19"/>
      <c r="Q42" s="19"/>
      <c r="R42" s="1"/>
      <c r="S42" s="1"/>
      <c r="T42" s="1"/>
      <c r="U42" s="1"/>
    </row>
    <row r="43" spans="1:21">
      <c r="A43" s="24" t="s">
        <v>91</v>
      </c>
      <c r="B43" s="24"/>
      <c r="C43" s="1"/>
      <c r="D43" s="24" t="s">
        <v>92</v>
      </c>
      <c r="E43" s="24"/>
      <c r="F43" s="24"/>
      <c r="G43" s="24"/>
      <c r="H43" s="24"/>
      <c r="I43" s="1"/>
      <c r="J43" s="24" t="s">
        <v>93</v>
      </c>
      <c r="K43" s="24"/>
      <c r="L43" s="1"/>
      <c r="M43" s="1"/>
      <c r="N43" s="24" t="s">
        <v>94</v>
      </c>
      <c r="O43" s="24"/>
      <c r="P43" s="24"/>
      <c r="Q43" s="24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21" t="s">
        <v>95</v>
      </c>
      <c r="B45" s="21"/>
      <c r="C45" s="2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9" t="s">
        <v>90</v>
      </c>
      <c r="B47" s="19"/>
      <c r="C47" s="1"/>
      <c r="D47" s="19" t="s">
        <v>99</v>
      </c>
      <c r="E47" s="19"/>
      <c r="F47" s="19"/>
      <c r="G47" s="19"/>
      <c r="H47" s="19"/>
      <c r="I47" s="1"/>
      <c r="J47" s="22"/>
      <c r="K47" s="22"/>
      <c r="L47" s="1"/>
      <c r="M47" s="18"/>
      <c r="N47" s="19" t="s">
        <v>100</v>
      </c>
      <c r="O47" s="19"/>
      <c r="P47" s="19"/>
      <c r="Q47" s="19"/>
      <c r="R47" s="1"/>
      <c r="S47" s="1"/>
      <c r="T47" s="1"/>
      <c r="U47" s="1"/>
    </row>
    <row r="48" spans="1:21">
      <c r="A48" s="23" t="s">
        <v>91</v>
      </c>
      <c r="B48" s="23"/>
      <c r="C48" s="1"/>
      <c r="D48" s="24" t="s">
        <v>92</v>
      </c>
      <c r="E48" s="24"/>
      <c r="F48" s="24"/>
      <c r="G48" s="24"/>
      <c r="H48" s="24"/>
      <c r="I48" s="1"/>
      <c r="J48" s="24" t="s">
        <v>93</v>
      </c>
      <c r="K48" s="24"/>
      <c r="L48" s="1"/>
      <c r="M48" s="1"/>
      <c r="N48" s="24" t="s">
        <v>94</v>
      </c>
      <c r="O48" s="24"/>
      <c r="P48" s="24"/>
      <c r="Q48" s="24"/>
      <c r="R48" s="1"/>
      <c r="S48" s="1"/>
      <c r="T48" s="1"/>
      <c r="U48" s="1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 t="s">
        <v>96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</sheetData>
  <mergeCells count="52">
    <mergeCell ref="A8:C8"/>
    <mergeCell ref="D8:Q8"/>
    <mergeCell ref="C3:I3"/>
    <mergeCell ref="A6:C6"/>
    <mergeCell ref="D6:Q6"/>
    <mergeCell ref="A7:C7"/>
    <mergeCell ref="D7:Q7"/>
    <mergeCell ref="A11:A13"/>
    <mergeCell ref="B11:B13"/>
    <mergeCell ref="C11:C13"/>
    <mergeCell ref="D11:D13"/>
    <mergeCell ref="E11:E13"/>
    <mergeCell ref="C31:S31"/>
    <mergeCell ref="J11:J13"/>
    <mergeCell ref="K11:K13"/>
    <mergeCell ref="L11:Q12"/>
    <mergeCell ref="R11:R13"/>
    <mergeCell ref="S11:S13"/>
    <mergeCell ref="F11:I11"/>
    <mergeCell ref="U11:U13"/>
    <mergeCell ref="F12:F13"/>
    <mergeCell ref="G12:G13"/>
    <mergeCell ref="H12:H13"/>
    <mergeCell ref="I12:I13"/>
    <mergeCell ref="T11:T13"/>
    <mergeCell ref="A38:D38"/>
    <mergeCell ref="E38:H38"/>
    <mergeCell ref="I38:L38"/>
    <mergeCell ref="A40:B40"/>
    <mergeCell ref="A42:B42"/>
    <mergeCell ref="D42:H42"/>
    <mergeCell ref="J42:K42"/>
    <mergeCell ref="C32:S32"/>
    <mergeCell ref="A36:B36"/>
    <mergeCell ref="A37:D37"/>
    <mergeCell ref="E37:H37"/>
    <mergeCell ref="I37:L37"/>
    <mergeCell ref="N42:Q42"/>
    <mergeCell ref="A53:U53"/>
    <mergeCell ref="A45:C45"/>
    <mergeCell ref="A47:B47"/>
    <mergeCell ref="D47:H47"/>
    <mergeCell ref="J47:K47"/>
    <mergeCell ref="N47:Q47"/>
    <mergeCell ref="A48:B48"/>
    <mergeCell ref="D48:H48"/>
    <mergeCell ref="J48:K48"/>
    <mergeCell ref="N48:Q48"/>
    <mergeCell ref="A43:B43"/>
    <mergeCell ref="D43:H43"/>
    <mergeCell ref="J43:K43"/>
    <mergeCell ref="N43:Q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Дмитрий Владимирович</dc:creator>
  <cp:lastModifiedBy>aknyazkina</cp:lastModifiedBy>
  <dcterms:created xsi:type="dcterms:W3CDTF">2024-01-24T07:17:46Z</dcterms:created>
  <dcterms:modified xsi:type="dcterms:W3CDTF">2024-01-30T11:27:16Z</dcterms:modified>
</cp:coreProperties>
</file>